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8195" windowHeight="801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25725"/>
</workbook>
</file>

<file path=xl/calcChain.xml><?xml version="1.0" encoding="utf-8"?>
<calcChain xmlns="http://schemas.openxmlformats.org/spreadsheetml/2006/main">
  <c r="H63" i="1"/>
  <c r="H42"/>
  <c r="H38"/>
  <c r="H37" s="1"/>
  <c r="H30"/>
  <c r="H28"/>
  <c r="G26"/>
  <c r="F26"/>
  <c r="E26"/>
  <c r="H26" s="1"/>
  <c r="H25" s="1"/>
  <c r="G25"/>
  <c r="F25"/>
  <c r="E25"/>
  <c r="G66"/>
  <c r="F66"/>
  <c r="H66" s="1"/>
  <c r="H17"/>
  <c r="F65"/>
  <c r="H65" s="1"/>
  <c r="G64"/>
  <c r="F64"/>
  <c r="H15"/>
  <c r="G14"/>
  <c r="G62" s="1"/>
  <c r="F14"/>
  <c r="F62" s="1"/>
  <c r="F61" s="1"/>
  <c r="E14"/>
  <c r="E62" s="1"/>
  <c r="G13"/>
  <c r="F13"/>
  <c r="H13" s="1"/>
  <c r="E13"/>
  <c r="G61" l="1"/>
  <c r="H62"/>
  <c r="H61" s="1"/>
  <c r="E61"/>
  <c r="H64"/>
  <c r="H14"/>
  <c r="H16"/>
  <c r="F37"/>
  <c r="H18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<sst xmlns="http://schemas.openxmlformats.org/spreadsheetml/2006/main" count="60" uniqueCount="26">
  <si>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</si>
  <si>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</si>
  <si>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</si>
  <si>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</si>
  <si>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</si>
  <si>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</si>
  <si>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</si>
  <si>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</si>
  <si>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</si>
  <si>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</si>
  <si>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</si>
  <si>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</si>
  <si>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</si>
  <si>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</si>
  <si>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</si>
  <si>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</si>
  <si>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</si>
  <si>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</si>
  <si>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</si>
  <si>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</si>
  <si>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</si>
  <si>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</si>
  <si>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</si>
  <si>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</si>
  <si>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Июнь 2019 год</t>
  </si>
  <si>
    <t>ГП: АО "ЮТЭК"</t>
  </si>
</sst>
</file>

<file path=xl/styles.xml><?xml version="1.0" encoding="utf-8"?>
<styleSheet xmlns="http://schemas.openxmlformats.org/spreadsheetml/2006/main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2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и наименования показателей" xfId="1078"/>
    <cellStyle name="Мои наименования показателей 2" xfId="1079"/>
    <cellStyle name="Мои наименования показателей 2 2" xfId="1080"/>
    <cellStyle name="Мои наименования показателей 2 3" xfId="1081"/>
    <cellStyle name="Мои наименования показателей 2 4" xfId="1082"/>
    <cellStyle name="Мои наименования показателей 2 5" xfId="1083"/>
    <cellStyle name="Мои наименования показателей 2 6" xfId="1084"/>
    <cellStyle name="Мои наименования показателей 2 7" xfId="1085"/>
    <cellStyle name="Мои наименования показателей 2 8" xfId="1086"/>
    <cellStyle name="Мои наименования показателей 2_1" xfId="1087"/>
    <cellStyle name="Мои наименования показателей 3" xfId="1088"/>
    <cellStyle name="Мои наименования показателей 3 2" xfId="1089"/>
    <cellStyle name="Мои наименования показателей 3 3" xfId="1090"/>
    <cellStyle name="Мои наименования показателей 3 4" xfId="1091"/>
    <cellStyle name="Мои наименования показателей 3 5" xfId="1092"/>
    <cellStyle name="Мои наименования показателей 3 6" xfId="1093"/>
    <cellStyle name="Мои наименования показателей 3 7" xfId="1094"/>
    <cellStyle name="Мои наименования показателей 3 8" xfId="1095"/>
    <cellStyle name="Мои наименования показателей 3_1" xfId="1096"/>
    <cellStyle name="Мои наименования показателей 4" xfId="1097"/>
    <cellStyle name="Мои наименования показателей 4 2" xfId="1098"/>
    <cellStyle name="Мои наименования показателей 4 3" xfId="1099"/>
    <cellStyle name="Мои наименования показателей 4 4" xfId="1100"/>
    <cellStyle name="Мои наименования показателей 4 5" xfId="1101"/>
    <cellStyle name="Мои наименования показателей 4 6" xfId="1102"/>
    <cellStyle name="Мои наименования показателей 4 7" xfId="1103"/>
    <cellStyle name="Мои наименования показателей 4 8" xfId="1104"/>
    <cellStyle name="Мои наименования показателей 4_1" xfId="1105"/>
    <cellStyle name="Мои наименования показателей 5" xfId="1106"/>
    <cellStyle name="Мои наименования показателей 5 2" xfId="1107"/>
    <cellStyle name="Мои наименования показателей 5 3" xfId="1108"/>
    <cellStyle name="Мои наименования показателей 5 4" xfId="1109"/>
    <cellStyle name="Мои наименования показателей 5 5" xfId="1110"/>
    <cellStyle name="Мои наименования показателей 5 6" xfId="1111"/>
    <cellStyle name="Мои наименования показателей 5 7" xfId="1112"/>
    <cellStyle name="Мои наименования показателей 5 8" xfId="1113"/>
    <cellStyle name="Мои наименования показателей 5_1" xfId="1114"/>
    <cellStyle name="Мои наименования показателей 6" xfId="1115"/>
    <cellStyle name="Мои наименования показателей 6 2" xfId="1116"/>
    <cellStyle name="Мои наименования показателей 6_46EE.2011(v1.0)" xfId="1117"/>
    <cellStyle name="Мои наименования показателей 7" xfId="1118"/>
    <cellStyle name="Мои наименования показателей 7 2" xfId="1119"/>
    <cellStyle name="Мои наименования показателей 7_46EE.2011(v1.0)" xfId="1120"/>
    <cellStyle name="Мои наименования показателей 8" xfId="1121"/>
    <cellStyle name="Мои наименования показателей 8 2" xfId="1122"/>
    <cellStyle name="Мои наименования показателей 8_46EE.2011(v1.0)" xfId="1123"/>
    <cellStyle name="Мои наименования показателей_46EE.032011" xfId="1124"/>
    <cellStyle name="Мой заголовок" xfId="1125"/>
    <cellStyle name="Мой заголовок листа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69;&#1057;&#1050;&#1054;%20&#1070;&#1058;&#1069;&#1050;/&#1070;&#1058;&#1069;&#1050;/&#1048;&#1102;&#1085;&#1100;%202019%20&#1075;&#1086;&#1076;&#1072;/&#1086;&#1090;&#1095;&#1105;&#1090;&#1099;/&#1054;&#1090;&#1095;&#1105;&#1090;&#1099;%2046&#1069;&#1057;%20&#1080;%2046&#1069;&#1069;/46&#1069;&#1057;%20&#1048;&#1102;&#1085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2.Реализация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0.20632400000000001</v>
      </c>
      <c r="F13" s="35">
        <f>SUM(F14:F18)</f>
        <v>2.8528710000000004</v>
      </c>
      <c r="G13" s="35">
        <f>SUM(G14:G18)</f>
        <v>3.0572889999999999</v>
      </c>
      <c r="H13" s="35">
        <f t="shared" ref="H13:H18" si="0">SUM(E13:G13)</f>
        <v>6.1164839999999998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0.20632400000000001</v>
      </c>
      <c r="F14" s="34">
        <f t="shared" ref="F14:G14" si="1">F19-F16</f>
        <v>2.289552</v>
      </c>
      <c r="G14" s="34">
        <f t="shared" si="1"/>
        <v>0.26811799999999997</v>
      </c>
      <c r="H14" s="35">
        <f t="shared" si="0"/>
        <v>2.7639939999999998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0.373031</v>
      </c>
      <c r="G16" s="41">
        <v>8.0922999999999995E-2</v>
      </c>
      <c r="H16" s="40">
        <f t="shared" si="0"/>
        <v>0.45395399999999997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0.19028800000000001</v>
      </c>
      <c r="G18" s="48">
        <v>2.7082480000000002</v>
      </c>
      <c r="H18" s="47">
        <f t="shared" si="0"/>
        <v>2.898536</v>
      </c>
    </row>
    <row r="19" spans="1:8" ht="16.5">
      <c r="A19" s="49"/>
      <c r="B19" s="50"/>
      <c r="C19" s="51"/>
      <c r="D19" s="52"/>
      <c r="E19" s="53">
        <v>0.20632400000000001</v>
      </c>
      <c r="F19" s="53">
        <v>2.6625830000000001</v>
      </c>
      <c r="G19" s="53">
        <v>0.34904099999999999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0.28982600000000003</v>
      </c>
      <c r="G25" s="35">
        <f>G26</f>
        <v>0.13359599999999999</v>
      </c>
      <c r="H25" s="35">
        <f>SUM(H26:H30)</f>
        <v>1.4725599999999999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0.14736500000000002</v>
      </c>
      <c r="G26" s="41">
        <f t="shared" si="2"/>
        <v>0.13359599999999999</v>
      </c>
      <c r="H26" s="40">
        <f>D26+E26+F26+G26</f>
        <v>0.28096100000000002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0.14142399999999999</v>
      </c>
      <c r="G28" s="41">
        <v>4.3180000000000003E-2</v>
      </c>
      <c r="H28" s="40">
        <f t="shared" ref="H28" si="3">SUM(E28:G28)</f>
        <v>0.18460399999999999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1.0369999999999999E-3</v>
      </c>
      <c r="G30" s="41">
        <v>1.0059579999999999</v>
      </c>
      <c r="H30" s="40">
        <f>D30+E30+F30+G30</f>
        <v>1.0069949999999999</v>
      </c>
    </row>
    <row r="32" spans="1:8">
      <c r="E32" s="58">
        <v>0</v>
      </c>
      <c r="F32" s="58">
        <v>0.28878900000000002</v>
      </c>
      <c r="G32" s="58">
        <v>0.17677599999999999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1.020101345907205</v>
      </c>
      <c r="F61" s="64">
        <f>SUM(F62:F66)</f>
        <v>3.3864227970559875</v>
      </c>
      <c r="G61" s="64">
        <f>SUM(G62:G66)</f>
        <v>9.0505712378148822</v>
      </c>
      <c r="H61" s="64">
        <f>SUM(H62:H66)</f>
        <v>13.457095380778075</v>
      </c>
    </row>
    <row r="62" spans="5:8" s="59" customFormat="1" ht="16.5" hidden="1" thickBot="1">
      <c r="E62" s="64">
        <f>E54/E46*E14</f>
        <v>1.020101345907205</v>
      </c>
      <c r="F62" s="64">
        <f>F54/F46*F14</f>
        <v>1.9543824397687308</v>
      </c>
      <c r="G62" s="64">
        <f>G54/G46*G14</f>
        <v>0.76372457644279435</v>
      </c>
      <c r="H62" s="64">
        <f>SUM(E62:G62)</f>
        <v>3.7382083621187303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0.81896399746192905</v>
      </c>
      <c r="G64" s="64">
        <f>G56/G48*G16</f>
        <v>0.11358356039488965</v>
      </c>
      <c r="H64" s="64">
        <f>SUM(E64:G64)</f>
        <v>0.93254755785681875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0.6130763598253276</v>
      </c>
      <c r="G66" s="64">
        <f>G58/G50*G18</f>
        <v>8.1732631009771985</v>
      </c>
      <c r="H66" s="64">
        <f>SUM(E66:G66)</f>
        <v>8.7863394608025267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2019-07-19T03:57:30Z</dcterms:created>
  <dcterms:modified xsi:type="dcterms:W3CDTF">2019-07-19T03:58:00Z</dcterms:modified>
</cp:coreProperties>
</file>